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dworczyk\Desktop\"/>
    </mc:Choice>
  </mc:AlternateContent>
  <bookViews>
    <workbookView xWindow="0" yWindow="60" windowWidth="23040" windowHeight="8775"/>
  </bookViews>
  <sheets>
    <sheet name="Arkusz2" sheetId="2" r:id="rId1"/>
  </sheets>
  <definedNames>
    <definedName name="_xlnm.Print_Area" localSheetId="0">Arkusz2!$A$1:$F$59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F35" i="2" l="1"/>
  <c r="F36" i="2"/>
  <c r="F20" i="2"/>
  <c r="F56" i="2"/>
  <c r="F55" i="2"/>
  <c r="F30" i="2"/>
  <c r="F31" i="2"/>
  <c r="F19" i="2" l="1"/>
  <c r="F34" i="2"/>
  <c r="F6" i="2"/>
  <c r="F5" i="2"/>
  <c r="F1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F18" i="2"/>
  <c r="F17" i="2"/>
  <c r="F16" i="2"/>
  <c r="F15" i="2"/>
  <c r="F14" i="2"/>
  <c r="F13" i="2"/>
  <c r="F10" i="2"/>
  <c r="F9" i="2"/>
  <c r="F8" i="2"/>
  <c r="F7" i="2"/>
  <c r="F4" i="2"/>
  <c r="F40" i="2" l="1"/>
  <c r="F39" i="2"/>
  <c r="F38" i="2"/>
  <c r="F25" i="2" l="1"/>
  <c r="F24" i="2"/>
  <c r="F22" i="2" l="1"/>
  <c r="F21" i="2"/>
</calcChain>
</file>

<file path=xl/sharedStrings.xml><?xml version="1.0" encoding="utf-8"?>
<sst xmlns="http://schemas.openxmlformats.org/spreadsheetml/2006/main" count="229" uniqueCount="130">
  <si>
    <t>Minister</t>
  </si>
  <si>
    <t xml:space="preserve">                  </t>
  </si>
  <si>
    <t>Sekretarz Stanu</t>
  </si>
  <si>
    <t>Urząd</t>
  </si>
  <si>
    <t>Nazwisko</t>
  </si>
  <si>
    <t>Imię</t>
  </si>
  <si>
    <t xml:space="preserve">Streżyńska </t>
  </si>
  <si>
    <t>Anna</t>
  </si>
  <si>
    <t>Piotr</t>
  </si>
  <si>
    <t>Maciej</t>
  </si>
  <si>
    <t xml:space="preserve">Wargocka </t>
  </si>
  <si>
    <t>Teresa</t>
  </si>
  <si>
    <t xml:space="preserve">Zalewska </t>
  </si>
  <si>
    <t>Anna Elżbieta</t>
  </si>
  <si>
    <t>Michał</t>
  </si>
  <si>
    <t>Tchórzewski</t>
  </si>
  <si>
    <t xml:space="preserve"> Krzysztof</t>
  </si>
  <si>
    <t xml:space="preserve">Tobiszowski </t>
  </si>
  <si>
    <t>Grzegorz</t>
  </si>
  <si>
    <t>Wiesław</t>
  </si>
  <si>
    <t xml:space="preserve">Szałamacha </t>
  </si>
  <si>
    <t>Paweł</t>
  </si>
  <si>
    <t xml:space="preserve">Gróbarczyk </t>
  </si>
  <si>
    <t>Marek Józef</t>
  </si>
  <si>
    <t>Krzysztof</t>
  </si>
  <si>
    <t xml:space="preserve">Materna </t>
  </si>
  <si>
    <t>Jerzy</t>
  </si>
  <si>
    <t xml:space="preserve">Adamczyk </t>
  </si>
  <si>
    <t>Andrzej Mieczysław</t>
  </si>
  <si>
    <t>Smoliński</t>
  </si>
  <si>
    <t xml:space="preserve"> Kazimierz</t>
  </si>
  <si>
    <t xml:space="preserve">Czabański </t>
  </si>
  <si>
    <t>Sellin</t>
  </si>
  <si>
    <t xml:space="preserve"> Jarosłw Daniel</t>
  </si>
  <si>
    <t>Bobko</t>
  </si>
  <si>
    <t xml:space="preserve"> Aleksander</t>
  </si>
  <si>
    <t xml:space="preserve">Kownacki </t>
  </si>
  <si>
    <t>Bartosz</t>
  </si>
  <si>
    <t xml:space="preserve">Macierewicz </t>
  </si>
  <si>
    <t>Antoni</t>
  </si>
  <si>
    <t>Elżbieta</t>
  </si>
  <si>
    <t>Michałkiewicz</t>
  </si>
  <si>
    <t xml:space="preserve">Rafalska </t>
  </si>
  <si>
    <t xml:space="preserve">Szwed </t>
  </si>
  <si>
    <t>Stanisław</t>
  </si>
  <si>
    <t xml:space="preserve">Babalski </t>
  </si>
  <si>
    <t>Zbigniew</t>
  </si>
  <si>
    <t xml:space="preserve">Bogucki </t>
  </si>
  <si>
    <t>Jacek</t>
  </si>
  <si>
    <t xml:space="preserve">Jurgiel </t>
  </si>
  <si>
    <t>Mariusz</t>
  </si>
  <si>
    <t>Adam</t>
  </si>
  <si>
    <t>Witold</t>
  </si>
  <si>
    <t xml:space="preserve">Jackiewicz </t>
  </si>
  <si>
    <t>Dawid</t>
  </si>
  <si>
    <t>Zagórski</t>
  </si>
  <si>
    <t xml:space="preserve"> Marek</t>
  </si>
  <si>
    <t xml:space="preserve">Bańka </t>
  </si>
  <si>
    <t>Witold Jerzy</t>
  </si>
  <si>
    <t xml:space="preserve">Stawiarski </t>
  </si>
  <si>
    <t>Jarosław</t>
  </si>
  <si>
    <t xml:space="preserve">Błaszczak </t>
  </si>
  <si>
    <t xml:space="preserve">Zieliński </t>
  </si>
  <si>
    <t xml:space="preserve">Dziedziczak </t>
  </si>
  <si>
    <t>Jan</t>
  </si>
  <si>
    <t xml:space="preserve">Waszczykowski </t>
  </si>
  <si>
    <t xml:space="preserve">Jaki </t>
  </si>
  <si>
    <t>Patryk</t>
  </si>
  <si>
    <t xml:space="preserve">Ziobro </t>
  </si>
  <si>
    <t xml:space="preserve">Jędrysek </t>
  </si>
  <si>
    <t>Mariusz Orion</t>
  </si>
  <si>
    <t xml:space="preserve">Szyszko </t>
  </si>
  <si>
    <t xml:space="preserve">Radziwiłł </t>
  </si>
  <si>
    <t>Konstanty</t>
  </si>
  <si>
    <t>Stanowisko</t>
  </si>
  <si>
    <t>Lp.</t>
  </si>
  <si>
    <t>Gliński</t>
  </si>
  <si>
    <t>Machałek</t>
  </si>
  <si>
    <t>Marzena</t>
  </si>
  <si>
    <t>Janczyk</t>
  </si>
  <si>
    <t>Wójcik</t>
  </si>
  <si>
    <t>Dworczyk</t>
  </si>
  <si>
    <t>Morawiecki</t>
  </si>
  <si>
    <t>Mateusz</t>
  </si>
  <si>
    <t>Możdżanowska</t>
  </si>
  <si>
    <t>Andżelika</t>
  </si>
  <si>
    <t>Anders</t>
  </si>
  <si>
    <t>Gowin</t>
  </si>
  <si>
    <t>Kamiński</t>
  </si>
  <si>
    <t>Kempa</t>
  </si>
  <si>
    <t>Kowalczyk</t>
  </si>
  <si>
    <t>Lipiński</t>
  </si>
  <si>
    <t>Małecki</t>
  </si>
  <si>
    <t>Naimski</t>
  </si>
  <si>
    <t>Schreiber</t>
  </si>
  <si>
    <t>Szefernaker</t>
  </si>
  <si>
    <t>Szydło</t>
  </si>
  <si>
    <t>Wąsik</t>
  </si>
  <si>
    <t>Witek</t>
  </si>
  <si>
    <t>Wiceprezes RM</t>
  </si>
  <si>
    <t>Minister-członek RM</t>
  </si>
  <si>
    <t>Beata</t>
  </si>
  <si>
    <t>Henryk</t>
  </si>
  <si>
    <t>Prezes RM</t>
  </si>
  <si>
    <t>KPRM</t>
  </si>
  <si>
    <t>MC</t>
  </si>
  <si>
    <t>MSP/MC</t>
  </si>
  <si>
    <t>MEN</t>
  </si>
  <si>
    <t>ME</t>
  </si>
  <si>
    <t>MF</t>
  </si>
  <si>
    <t>MGMiŻŚ</t>
  </si>
  <si>
    <t>MIiB</t>
  </si>
  <si>
    <t>MKiDN</t>
  </si>
  <si>
    <t>MNiSW</t>
  </si>
  <si>
    <t>MON</t>
  </si>
  <si>
    <t>MRPiPS</t>
  </si>
  <si>
    <t>MRIRW</t>
  </si>
  <si>
    <t>MR</t>
  </si>
  <si>
    <t>MSP</t>
  </si>
  <si>
    <t>MSiT</t>
  </si>
  <si>
    <t>MSWiA</t>
  </si>
  <si>
    <t>MSZ</t>
  </si>
  <si>
    <t>MS</t>
  </si>
  <si>
    <t>MŚ</t>
  </si>
  <si>
    <t>MZ</t>
  </si>
  <si>
    <t>w złotych</t>
  </si>
  <si>
    <t>Kwota netto</t>
  </si>
  <si>
    <t>Szczurek-Żelazko</t>
  </si>
  <si>
    <t>Józefa</t>
  </si>
  <si>
    <t>Osoby zajmujące kierownicze stanowiska państwowe, którym wypłacono nagrody                 w 2016 r. i 2017 r. (Ministrowie Konstytucyjni, Sekretarze Stanu -  Posłowie, Senatorowie)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</si>
</sst>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9" fillId="0" borderId="1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164" fontId="10" fillId="0" borderId="0" xfId="1" applyNumberFormat="1" applyFont="1"/>
    <xf numFmtId="4" fontId="9" fillId="0" borderId="1" xfId="0" applyNumberFormat="1" applyFont="1" applyFill="1" applyBorder="1"/>
    <xf numFmtId="4" fontId="9" fillId="0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wrapText="1"/>
    </xf>
    <xf numFmtId="0" fontId="0" fillId="0" borderId="0" xfId="0" applyAlignment="1"/>
    <xf numFmtId="0" fontId="10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Normal="100" workbookViewId="0">
      <selection activeCell="M21" sqref="M21"/>
    </sheetView>
  </sheetViews>
  <sheetFormatPr defaultRowHeight="15" x14ac:dyDescent="0.25"/>
  <cols>
    <col min="1" max="1" width="3.5703125" style="1" bestFit="1" customWidth="1"/>
    <col min="2" max="2" width="9.5703125" style="5" customWidth="1"/>
    <col min="3" max="3" width="17.42578125" customWidth="1"/>
    <col min="4" max="4" width="19.28515625" customWidth="1"/>
    <col min="5" max="5" width="18.7109375" customWidth="1"/>
    <col min="6" max="6" width="15.85546875" style="2" bestFit="1" customWidth="1"/>
  </cols>
  <sheetData>
    <row r="1" spans="1:7" ht="48" customHeight="1" x14ac:dyDescent="0.25">
      <c r="A1" s="35" t="s">
        <v>129</v>
      </c>
      <c r="B1" s="36"/>
      <c r="C1" s="36"/>
      <c r="D1" s="36"/>
      <c r="E1" s="36"/>
      <c r="F1" s="36"/>
      <c r="G1" s="8"/>
    </row>
    <row r="2" spans="1:7" ht="29.25" customHeight="1" x14ac:dyDescent="0.25">
      <c r="A2" s="7"/>
      <c r="B2" s="21"/>
      <c r="C2" s="20"/>
      <c r="D2" s="20"/>
      <c r="E2" s="20"/>
      <c r="F2" s="9" t="s">
        <v>125</v>
      </c>
      <c r="G2" s="8"/>
    </row>
    <row r="3" spans="1:7" ht="18" customHeight="1" x14ac:dyDescent="0.25">
      <c r="A3" s="10" t="s">
        <v>75</v>
      </c>
      <c r="B3" s="11" t="s">
        <v>3</v>
      </c>
      <c r="C3" s="12" t="s">
        <v>4</v>
      </c>
      <c r="D3" s="12" t="s">
        <v>5</v>
      </c>
      <c r="E3" s="22" t="s">
        <v>74</v>
      </c>
      <c r="F3" s="23" t="s">
        <v>126</v>
      </c>
      <c r="G3" s="8"/>
    </row>
    <row r="4" spans="1:7" ht="18" customHeight="1" x14ac:dyDescent="0.25">
      <c r="A4" s="13">
        <v>1</v>
      </c>
      <c r="B4" s="14" t="s">
        <v>104</v>
      </c>
      <c r="C4" s="24" t="s">
        <v>86</v>
      </c>
      <c r="D4" s="25" t="s">
        <v>7</v>
      </c>
      <c r="E4" s="25" t="s">
        <v>2</v>
      </c>
      <c r="F4" s="33">
        <f>34162.91+11343.19</f>
        <v>45506.100000000006</v>
      </c>
      <c r="G4" s="8"/>
    </row>
    <row r="5" spans="1:7" ht="18" customHeight="1" x14ac:dyDescent="0.25">
      <c r="A5" s="13">
        <f>A4+1</f>
        <v>2</v>
      </c>
      <c r="B5" s="14" t="s">
        <v>104</v>
      </c>
      <c r="C5" s="24" t="s">
        <v>76</v>
      </c>
      <c r="D5" s="25" t="s">
        <v>8</v>
      </c>
      <c r="E5" s="25" t="s">
        <v>99</v>
      </c>
      <c r="F5" s="33">
        <f>15341.48+54666.48</f>
        <v>70007.960000000006</v>
      </c>
      <c r="G5" s="8"/>
    </row>
    <row r="6" spans="1:7" s="6" customFormat="1" ht="18" customHeight="1" x14ac:dyDescent="0.25">
      <c r="A6" s="13">
        <f t="shared" ref="A6:A58" si="0">A5+1</f>
        <v>3</v>
      </c>
      <c r="B6" s="14" t="s">
        <v>104</v>
      </c>
      <c r="C6" s="24" t="s">
        <v>87</v>
      </c>
      <c r="D6" s="25" t="s">
        <v>60</v>
      </c>
      <c r="E6" s="25" t="s">
        <v>99</v>
      </c>
      <c r="F6" s="33">
        <f>5573.91+11815.57+45946.04</f>
        <v>63335.520000000004</v>
      </c>
      <c r="G6" s="15"/>
    </row>
    <row r="7" spans="1:7" ht="18" customHeight="1" x14ac:dyDescent="0.25">
      <c r="A7" s="13">
        <f t="shared" si="0"/>
        <v>4</v>
      </c>
      <c r="B7" s="14" t="s">
        <v>104</v>
      </c>
      <c r="C7" s="24" t="s">
        <v>88</v>
      </c>
      <c r="D7" s="25" t="s">
        <v>50</v>
      </c>
      <c r="E7" s="25" t="s">
        <v>100</v>
      </c>
      <c r="F7" s="33">
        <f>42999.98+19949.39</f>
        <v>62949.37</v>
      </c>
      <c r="G7" s="8"/>
    </row>
    <row r="8" spans="1:7" ht="18" customHeight="1" x14ac:dyDescent="0.25">
      <c r="A8" s="13">
        <f t="shared" si="0"/>
        <v>5</v>
      </c>
      <c r="B8" s="14" t="s">
        <v>104</v>
      </c>
      <c r="C8" s="24" t="s">
        <v>89</v>
      </c>
      <c r="D8" s="25" t="s">
        <v>101</v>
      </c>
      <c r="E8" s="25" t="s">
        <v>100</v>
      </c>
      <c r="F8" s="33">
        <f>48259.99+24357.87</f>
        <v>72617.86</v>
      </c>
      <c r="G8" s="8"/>
    </row>
    <row r="9" spans="1:7" ht="18" customHeight="1" x14ac:dyDescent="0.25">
      <c r="A9" s="13">
        <f t="shared" si="0"/>
        <v>6</v>
      </c>
      <c r="B9" s="14" t="s">
        <v>104</v>
      </c>
      <c r="C9" s="24" t="s">
        <v>90</v>
      </c>
      <c r="D9" s="25" t="s">
        <v>102</v>
      </c>
      <c r="E9" s="25" t="s">
        <v>100</v>
      </c>
      <c r="F9" s="33">
        <f>43125.52+24143.06</f>
        <v>67268.58</v>
      </c>
      <c r="G9" s="8"/>
    </row>
    <row r="10" spans="1:7" ht="18" customHeight="1" x14ac:dyDescent="0.25">
      <c r="A10" s="13">
        <f t="shared" si="0"/>
        <v>7</v>
      </c>
      <c r="B10" s="14" t="s">
        <v>104</v>
      </c>
      <c r="C10" s="24" t="s">
        <v>91</v>
      </c>
      <c r="D10" s="25" t="s">
        <v>51</v>
      </c>
      <c r="E10" s="25" t="s">
        <v>2</v>
      </c>
      <c r="F10" s="33">
        <f>34162.91+11343.18</f>
        <v>45506.090000000004</v>
      </c>
      <c r="G10" s="8"/>
    </row>
    <row r="11" spans="1:7" ht="18" customHeight="1" x14ac:dyDescent="0.25">
      <c r="A11" s="13">
        <f t="shared" si="0"/>
        <v>8</v>
      </c>
      <c r="B11" s="14" t="s">
        <v>104</v>
      </c>
      <c r="C11" s="24" t="s">
        <v>82</v>
      </c>
      <c r="D11" s="25" t="s">
        <v>83</v>
      </c>
      <c r="E11" s="25" t="s">
        <v>103</v>
      </c>
      <c r="F11" s="33">
        <f>5573.91+65190.86</f>
        <v>70764.77</v>
      </c>
      <c r="G11" s="8"/>
    </row>
    <row r="12" spans="1:7" ht="18" customHeight="1" x14ac:dyDescent="0.25">
      <c r="A12" s="13">
        <f t="shared" si="0"/>
        <v>9</v>
      </c>
      <c r="B12" s="14" t="s">
        <v>104</v>
      </c>
      <c r="C12" s="24" t="s">
        <v>92</v>
      </c>
      <c r="D12" s="25" t="s">
        <v>9</v>
      </c>
      <c r="E12" s="25" t="s">
        <v>2</v>
      </c>
      <c r="F12" s="33">
        <v>34162.910000000003</v>
      </c>
      <c r="G12" s="8"/>
    </row>
    <row r="13" spans="1:7" ht="18" customHeight="1" x14ac:dyDescent="0.25">
      <c r="A13" s="13">
        <f t="shared" si="0"/>
        <v>10</v>
      </c>
      <c r="B13" s="14" t="s">
        <v>104</v>
      </c>
      <c r="C13" s="24" t="s">
        <v>93</v>
      </c>
      <c r="D13" s="25" t="s">
        <v>8</v>
      </c>
      <c r="E13" s="25" t="s">
        <v>2</v>
      </c>
      <c r="F13" s="33">
        <f>34162.91+11343.18</f>
        <v>45506.090000000004</v>
      </c>
      <c r="G13" s="8"/>
    </row>
    <row r="14" spans="1:7" ht="18" customHeight="1" x14ac:dyDescent="0.25">
      <c r="A14" s="13">
        <f t="shared" si="0"/>
        <v>11</v>
      </c>
      <c r="B14" s="14" t="s">
        <v>104</v>
      </c>
      <c r="C14" s="24" t="s">
        <v>94</v>
      </c>
      <c r="D14" s="25" t="s">
        <v>18</v>
      </c>
      <c r="E14" s="25" t="s">
        <v>2</v>
      </c>
      <c r="F14" s="33">
        <f>38271.91+8664.75</f>
        <v>46936.66</v>
      </c>
      <c r="G14" s="8"/>
    </row>
    <row r="15" spans="1:7" ht="18" customHeight="1" x14ac:dyDescent="0.25">
      <c r="A15" s="13">
        <f t="shared" si="0"/>
        <v>12</v>
      </c>
      <c r="B15" s="14" t="s">
        <v>104</v>
      </c>
      <c r="C15" s="24" t="s">
        <v>95</v>
      </c>
      <c r="D15" s="25" t="s">
        <v>21</v>
      </c>
      <c r="E15" s="25" t="s">
        <v>2</v>
      </c>
      <c r="F15" s="33">
        <f>34162.85+11343.18</f>
        <v>45506.03</v>
      </c>
      <c r="G15" s="8"/>
    </row>
    <row r="16" spans="1:7" ht="18" customHeight="1" x14ac:dyDescent="0.25">
      <c r="A16" s="13">
        <f t="shared" si="0"/>
        <v>13</v>
      </c>
      <c r="B16" s="14" t="s">
        <v>104</v>
      </c>
      <c r="C16" s="24" t="s">
        <v>96</v>
      </c>
      <c r="D16" s="25" t="s">
        <v>101</v>
      </c>
      <c r="E16" s="25" t="s">
        <v>99</v>
      </c>
      <c r="F16" s="33">
        <f>42940.31+9767.58</f>
        <v>52707.89</v>
      </c>
      <c r="G16" s="8"/>
    </row>
    <row r="17" spans="1:13" ht="18" customHeight="1" x14ac:dyDescent="0.25">
      <c r="A17" s="13">
        <f t="shared" si="0"/>
        <v>14</v>
      </c>
      <c r="B17" s="14" t="s">
        <v>104</v>
      </c>
      <c r="C17" s="24" t="s">
        <v>97</v>
      </c>
      <c r="D17" s="25" t="s">
        <v>9</v>
      </c>
      <c r="E17" s="25" t="s">
        <v>2</v>
      </c>
      <c r="F17" s="33">
        <f>38271.91+12845.18</f>
        <v>51117.090000000004</v>
      </c>
      <c r="G17" s="8"/>
    </row>
    <row r="18" spans="1:13" ht="18" customHeight="1" x14ac:dyDescent="0.25">
      <c r="A18" s="13">
        <f t="shared" si="0"/>
        <v>15</v>
      </c>
      <c r="B18" s="14" t="s">
        <v>104</v>
      </c>
      <c r="C18" s="24" t="s">
        <v>98</v>
      </c>
      <c r="D18" s="25" t="s">
        <v>40</v>
      </c>
      <c r="E18" s="25" t="s">
        <v>100</v>
      </c>
      <c r="F18" s="33">
        <f>43125.52+20225.27</f>
        <v>63350.789999999994</v>
      </c>
      <c r="G18" s="8"/>
    </row>
    <row r="19" spans="1:13" ht="18" customHeight="1" x14ac:dyDescent="0.25">
      <c r="A19" s="13">
        <f t="shared" si="0"/>
        <v>16</v>
      </c>
      <c r="B19" s="18" t="s">
        <v>105</v>
      </c>
      <c r="C19" s="26" t="s">
        <v>6</v>
      </c>
      <c r="D19" s="26" t="s">
        <v>7</v>
      </c>
      <c r="E19" s="27" t="s">
        <v>0</v>
      </c>
      <c r="F19" s="34">
        <f>17389.49+46597.65</f>
        <v>63987.14</v>
      </c>
      <c r="G19" s="8"/>
    </row>
    <row r="20" spans="1:13" ht="18" customHeight="1" x14ac:dyDescent="0.25">
      <c r="A20" s="13">
        <f t="shared" si="0"/>
        <v>17</v>
      </c>
      <c r="B20" s="18" t="s">
        <v>106</v>
      </c>
      <c r="C20" s="28" t="s">
        <v>55</v>
      </c>
      <c r="D20" s="28" t="s">
        <v>56</v>
      </c>
      <c r="E20" s="27" t="s">
        <v>2</v>
      </c>
      <c r="F20" s="34">
        <f>41166.25+4180.43</f>
        <v>45346.68</v>
      </c>
      <c r="G20" s="16"/>
      <c r="H20" s="3"/>
    </row>
    <row r="21" spans="1:13" ht="18" customHeight="1" x14ac:dyDescent="0.25">
      <c r="A21" s="13">
        <f t="shared" si="0"/>
        <v>18</v>
      </c>
      <c r="B21" s="18" t="s">
        <v>107</v>
      </c>
      <c r="C21" s="26" t="s">
        <v>12</v>
      </c>
      <c r="D21" s="26" t="s">
        <v>13</v>
      </c>
      <c r="E21" s="27" t="s">
        <v>0</v>
      </c>
      <c r="F21" s="34">
        <f>20224.27+49637.58</f>
        <v>69861.850000000006</v>
      </c>
      <c r="G21" s="8"/>
    </row>
    <row r="22" spans="1:13" s="4" customFormat="1" ht="18" customHeight="1" x14ac:dyDescent="0.25">
      <c r="A22" s="13">
        <f t="shared" si="0"/>
        <v>19</v>
      </c>
      <c r="B22" s="18" t="s">
        <v>107</v>
      </c>
      <c r="C22" s="26" t="s">
        <v>10</v>
      </c>
      <c r="D22" s="26" t="s">
        <v>11</v>
      </c>
      <c r="E22" s="27" t="s">
        <v>2</v>
      </c>
      <c r="F22" s="34">
        <f>4042.38+11343.18</f>
        <v>15385.560000000001</v>
      </c>
      <c r="G22" s="17"/>
    </row>
    <row r="23" spans="1:13" s="4" customFormat="1" ht="18" customHeight="1" x14ac:dyDescent="0.25">
      <c r="A23" s="13">
        <f t="shared" si="0"/>
        <v>20</v>
      </c>
      <c r="B23" s="18" t="s">
        <v>107</v>
      </c>
      <c r="C23" s="29" t="s">
        <v>77</v>
      </c>
      <c r="D23" s="29" t="s">
        <v>78</v>
      </c>
      <c r="E23" s="27" t="s">
        <v>2</v>
      </c>
      <c r="F23" s="34">
        <v>36465.21</v>
      </c>
      <c r="G23" s="17"/>
    </row>
    <row r="24" spans="1:13" ht="18" customHeight="1" x14ac:dyDescent="0.25">
      <c r="A24" s="13">
        <f t="shared" si="0"/>
        <v>21</v>
      </c>
      <c r="B24" s="14" t="s">
        <v>108</v>
      </c>
      <c r="C24" s="26" t="s">
        <v>15</v>
      </c>
      <c r="D24" s="26" t="s">
        <v>16</v>
      </c>
      <c r="E24" s="26" t="s">
        <v>0</v>
      </c>
      <c r="F24" s="34">
        <f>22309.87+46381.05</f>
        <v>68690.92</v>
      </c>
      <c r="G24" s="8"/>
    </row>
    <row r="25" spans="1:13" ht="18" customHeight="1" x14ac:dyDescent="0.25">
      <c r="A25" s="13">
        <f t="shared" si="0"/>
        <v>22</v>
      </c>
      <c r="B25" s="14" t="s">
        <v>108</v>
      </c>
      <c r="C25" s="26" t="s">
        <v>17</v>
      </c>
      <c r="D25" s="26" t="s">
        <v>18</v>
      </c>
      <c r="E25" s="27" t="s">
        <v>2</v>
      </c>
      <c r="F25" s="34">
        <f>16917.09+34003.5</f>
        <v>50920.59</v>
      </c>
      <c r="G25" s="8"/>
    </row>
    <row r="26" spans="1:13" ht="18" customHeight="1" x14ac:dyDescent="0.25">
      <c r="A26" s="13">
        <f t="shared" si="0"/>
        <v>23</v>
      </c>
      <c r="B26" s="18" t="s">
        <v>109</v>
      </c>
      <c r="C26" s="26" t="s">
        <v>20</v>
      </c>
      <c r="D26" s="26" t="s">
        <v>21</v>
      </c>
      <c r="E26" s="27" t="s">
        <v>0</v>
      </c>
      <c r="F26" s="34">
        <v>5573.91</v>
      </c>
      <c r="G26" s="8"/>
      <c r="M26" s="1"/>
    </row>
    <row r="27" spans="1:13" ht="18" customHeight="1" x14ac:dyDescent="0.25">
      <c r="A27" s="13">
        <f t="shared" si="0"/>
        <v>24</v>
      </c>
      <c r="B27" s="18" t="s">
        <v>109</v>
      </c>
      <c r="C27" s="26" t="s">
        <v>79</v>
      </c>
      <c r="D27" s="26" t="s">
        <v>19</v>
      </c>
      <c r="E27" s="27" t="s">
        <v>2</v>
      </c>
      <c r="F27" s="34">
        <v>44853.25</v>
      </c>
      <c r="G27" s="8"/>
      <c r="M27" s="1"/>
    </row>
    <row r="28" spans="1:13" ht="18" customHeight="1" x14ac:dyDescent="0.25">
      <c r="A28" s="13">
        <f t="shared" si="0"/>
        <v>25</v>
      </c>
      <c r="B28" s="18" t="s">
        <v>110</v>
      </c>
      <c r="C28" s="26" t="s">
        <v>22</v>
      </c>
      <c r="D28" s="26" t="s">
        <v>23</v>
      </c>
      <c r="E28" s="27" t="s">
        <v>0</v>
      </c>
      <c r="F28" s="34">
        <v>55397.62</v>
      </c>
      <c r="G28" s="8"/>
    </row>
    <row r="29" spans="1:13" ht="18" customHeight="1" x14ac:dyDescent="0.25">
      <c r="A29" s="13">
        <f t="shared" si="0"/>
        <v>26</v>
      </c>
      <c r="B29" s="18" t="s">
        <v>110</v>
      </c>
      <c r="C29" s="26" t="s">
        <v>25</v>
      </c>
      <c r="D29" s="26" t="s">
        <v>26</v>
      </c>
      <c r="E29" s="27" t="s">
        <v>2</v>
      </c>
      <c r="F29" s="34">
        <v>43747.48</v>
      </c>
      <c r="G29" s="8"/>
    </row>
    <row r="30" spans="1:13" ht="18" customHeight="1" x14ac:dyDescent="0.25">
      <c r="A30" s="13">
        <f t="shared" si="0"/>
        <v>27</v>
      </c>
      <c r="B30" s="18" t="s">
        <v>111</v>
      </c>
      <c r="C30" s="27" t="s">
        <v>27</v>
      </c>
      <c r="D30" s="27" t="s">
        <v>28</v>
      </c>
      <c r="E30" s="27" t="s">
        <v>0</v>
      </c>
      <c r="F30" s="34">
        <f>15341.48+46255.52</f>
        <v>61597</v>
      </c>
      <c r="G30" s="8"/>
      <c r="I30" t="s">
        <v>1</v>
      </c>
    </row>
    <row r="31" spans="1:13" ht="18" customHeight="1" x14ac:dyDescent="0.25">
      <c r="A31" s="13">
        <f t="shared" si="0"/>
        <v>28</v>
      </c>
      <c r="B31" s="18" t="s">
        <v>111</v>
      </c>
      <c r="C31" s="26" t="s">
        <v>29</v>
      </c>
      <c r="D31" s="26" t="s">
        <v>30</v>
      </c>
      <c r="E31" s="27" t="s">
        <v>2</v>
      </c>
      <c r="F31" s="34">
        <f>12845.18+38590.53</f>
        <v>51435.71</v>
      </c>
      <c r="G31" s="8"/>
    </row>
    <row r="32" spans="1:13" ht="18" customHeight="1" x14ac:dyDescent="0.25">
      <c r="A32" s="13">
        <f t="shared" si="0"/>
        <v>29</v>
      </c>
      <c r="B32" s="18" t="s">
        <v>112</v>
      </c>
      <c r="C32" s="26" t="s">
        <v>31</v>
      </c>
      <c r="D32" s="26" t="s">
        <v>24</v>
      </c>
      <c r="E32" s="27" t="s">
        <v>2</v>
      </c>
      <c r="F32" s="34">
        <v>4180.43</v>
      </c>
      <c r="G32" s="8"/>
    </row>
    <row r="33" spans="1:7" ht="18" customHeight="1" x14ac:dyDescent="0.25">
      <c r="A33" s="13">
        <f t="shared" si="0"/>
        <v>30</v>
      </c>
      <c r="B33" s="18" t="s">
        <v>112</v>
      </c>
      <c r="C33" s="26" t="s">
        <v>32</v>
      </c>
      <c r="D33" s="26" t="s">
        <v>33</v>
      </c>
      <c r="E33" s="27" t="s">
        <v>2</v>
      </c>
      <c r="F33" s="34">
        <v>45346.68</v>
      </c>
      <c r="G33" s="8"/>
    </row>
    <row r="34" spans="1:7" ht="18" customHeight="1" x14ac:dyDescent="0.25">
      <c r="A34" s="13">
        <f t="shared" si="0"/>
        <v>31</v>
      </c>
      <c r="B34" s="18" t="s">
        <v>113</v>
      </c>
      <c r="C34" s="26" t="s">
        <v>34</v>
      </c>
      <c r="D34" s="26" t="s">
        <v>35</v>
      </c>
      <c r="E34" s="27" t="s">
        <v>2</v>
      </c>
      <c r="F34" s="34">
        <f>11343.18+32244.95</f>
        <v>43588.130000000005</v>
      </c>
      <c r="G34" s="8"/>
    </row>
    <row r="35" spans="1:7" ht="18" customHeight="1" x14ac:dyDescent="0.25">
      <c r="A35" s="13">
        <f t="shared" si="0"/>
        <v>32</v>
      </c>
      <c r="B35" s="18" t="s">
        <v>114</v>
      </c>
      <c r="C35" s="26" t="s">
        <v>38</v>
      </c>
      <c r="D35" s="26" t="s">
        <v>39</v>
      </c>
      <c r="E35" s="27" t="s">
        <v>0</v>
      </c>
      <c r="F35" s="34">
        <f>16786.4+51422.13</f>
        <v>68208.53</v>
      </c>
      <c r="G35" s="8"/>
    </row>
    <row r="36" spans="1:7" ht="18" customHeight="1" x14ac:dyDescent="0.25">
      <c r="A36" s="13">
        <f t="shared" si="0"/>
        <v>33</v>
      </c>
      <c r="B36" s="18" t="s">
        <v>114</v>
      </c>
      <c r="C36" s="26" t="s">
        <v>36</v>
      </c>
      <c r="D36" s="26" t="s">
        <v>37</v>
      </c>
      <c r="E36" s="27" t="s">
        <v>2</v>
      </c>
      <c r="F36" s="34">
        <f>7761.81+37836.3</f>
        <v>45598.11</v>
      </c>
      <c r="G36" s="8"/>
    </row>
    <row r="37" spans="1:7" ht="18" customHeight="1" x14ac:dyDescent="0.25">
      <c r="A37" s="13">
        <f t="shared" si="0"/>
        <v>34</v>
      </c>
      <c r="B37" s="18" t="s">
        <v>114</v>
      </c>
      <c r="C37" s="30" t="s">
        <v>81</v>
      </c>
      <c r="D37" s="26" t="s">
        <v>14</v>
      </c>
      <c r="E37" s="27" t="s">
        <v>2</v>
      </c>
      <c r="F37" s="34">
        <v>30280.48</v>
      </c>
      <c r="G37" s="8"/>
    </row>
    <row r="38" spans="1:7" ht="18" customHeight="1" x14ac:dyDescent="0.25">
      <c r="A38" s="13">
        <f t="shared" si="0"/>
        <v>35</v>
      </c>
      <c r="B38" s="18" t="s">
        <v>115</v>
      </c>
      <c r="C38" s="26" t="s">
        <v>42</v>
      </c>
      <c r="D38" s="26" t="s">
        <v>40</v>
      </c>
      <c r="E38" s="26" t="s">
        <v>0</v>
      </c>
      <c r="F38" s="34">
        <f>22309.87+43746.67</f>
        <v>66056.539999999994</v>
      </c>
      <c r="G38" s="8"/>
    </row>
    <row r="39" spans="1:7" ht="18" customHeight="1" x14ac:dyDescent="0.25">
      <c r="A39" s="13">
        <f t="shared" si="0"/>
        <v>36</v>
      </c>
      <c r="B39" s="18" t="s">
        <v>115</v>
      </c>
      <c r="C39" s="26" t="s">
        <v>41</v>
      </c>
      <c r="D39" s="26" t="s">
        <v>16</v>
      </c>
      <c r="E39" s="27" t="s">
        <v>2</v>
      </c>
      <c r="F39" s="34">
        <f>16329.37+35513.2</f>
        <v>51842.57</v>
      </c>
      <c r="G39" s="8"/>
    </row>
    <row r="40" spans="1:7" ht="18" customHeight="1" x14ac:dyDescent="0.25">
      <c r="A40" s="13">
        <f t="shared" si="0"/>
        <v>37</v>
      </c>
      <c r="B40" s="18" t="s">
        <v>115</v>
      </c>
      <c r="C40" s="26" t="s">
        <v>43</v>
      </c>
      <c r="D40" s="26" t="s">
        <v>44</v>
      </c>
      <c r="E40" s="27" t="s">
        <v>2</v>
      </c>
      <c r="F40" s="34">
        <f>14827.37+35935.2</f>
        <v>50762.57</v>
      </c>
      <c r="G40" s="8"/>
    </row>
    <row r="41" spans="1:7" ht="18" customHeight="1" x14ac:dyDescent="0.25">
      <c r="A41" s="13">
        <f t="shared" si="0"/>
        <v>38</v>
      </c>
      <c r="B41" s="18" t="s">
        <v>116</v>
      </c>
      <c r="C41" s="26" t="s">
        <v>49</v>
      </c>
      <c r="D41" s="26" t="s">
        <v>24</v>
      </c>
      <c r="E41" s="27" t="s">
        <v>0</v>
      </c>
      <c r="F41" s="34">
        <v>58471</v>
      </c>
      <c r="G41" s="8"/>
    </row>
    <row r="42" spans="1:7" ht="18" customHeight="1" x14ac:dyDescent="0.25">
      <c r="A42" s="13">
        <f t="shared" si="0"/>
        <v>39</v>
      </c>
      <c r="B42" s="18" t="s">
        <v>116</v>
      </c>
      <c r="C42" s="26" t="s">
        <v>45</v>
      </c>
      <c r="D42" s="26" t="s">
        <v>46</v>
      </c>
      <c r="E42" s="27" t="s">
        <v>2</v>
      </c>
      <c r="F42" s="34">
        <v>45766.7</v>
      </c>
      <c r="G42" s="8"/>
    </row>
    <row r="43" spans="1:7" ht="18" customHeight="1" x14ac:dyDescent="0.25">
      <c r="A43" s="13">
        <f t="shared" si="0"/>
        <v>40</v>
      </c>
      <c r="B43" s="18" t="s">
        <v>116</v>
      </c>
      <c r="C43" s="26" t="s">
        <v>47</v>
      </c>
      <c r="D43" s="26" t="s">
        <v>48</v>
      </c>
      <c r="E43" s="27" t="s">
        <v>2</v>
      </c>
      <c r="F43" s="34">
        <v>45771.7</v>
      </c>
      <c r="G43" s="8"/>
    </row>
    <row r="44" spans="1:7" ht="18" customHeight="1" x14ac:dyDescent="0.25">
      <c r="A44" s="13">
        <f t="shared" si="0"/>
        <v>41</v>
      </c>
      <c r="B44" s="18" t="s">
        <v>117</v>
      </c>
      <c r="C44" s="28" t="s">
        <v>84</v>
      </c>
      <c r="D44" s="28" t="s">
        <v>85</v>
      </c>
      <c r="E44" s="27" t="s">
        <v>2</v>
      </c>
      <c r="F44" s="34">
        <v>16374.12</v>
      </c>
      <c r="G44" s="8"/>
    </row>
    <row r="45" spans="1:7" ht="18" customHeight="1" x14ac:dyDescent="0.25">
      <c r="A45" s="13">
        <f t="shared" si="0"/>
        <v>42</v>
      </c>
      <c r="B45" s="18" t="s">
        <v>118</v>
      </c>
      <c r="C45" s="28" t="s">
        <v>53</v>
      </c>
      <c r="D45" s="28" t="s">
        <v>54</v>
      </c>
      <c r="E45" s="27" t="s">
        <v>0</v>
      </c>
      <c r="F45" s="34">
        <v>5573.91</v>
      </c>
      <c r="G45" s="19"/>
    </row>
    <row r="46" spans="1:7" ht="18" customHeight="1" x14ac:dyDescent="0.25">
      <c r="A46" s="13">
        <f t="shared" si="0"/>
        <v>43</v>
      </c>
      <c r="B46" s="18" t="s">
        <v>119</v>
      </c>
      <c r="C46" s="28" t="s">
        <v>57</v>
      </c>
      <c r="D46" s="28" t="s">
        <v>58</v>
      </c>
      <c r="E46" s="27" t="s">
        <v>0</v>
      </c>
      <c r="F46" s="34">
        <v>62374.16</v>
      </c>
      <c r="G46" s="8"/>
    </row>
    <row r="47" spans="1:7" ht="18" customHeight="1" x14ac:dyDescent="0.25">
      <c r="A47" s="13">
        <f t="shared" si="0"/>
        <v>44</v>
      </c>
      <c r="B47" s="18" t="s">
        <v>119</v>
      </c>
      <c r="C47" s="28" t="s">
        <v>59</v>
      </c>
      <c r="D47" s="28" t="s">
        <v>60</v>
      </c>
      <c r="E47" s="27" t="s">
        <v>2</v>
      </c>
      <c r="F47" s="34">
        <v>45346.67</v>
      </c>
      <c r="G47" s="8"/>
    </row>
    <row r="48" spans="1:7" ht="18" customHeight="1" x14ac:dyDescent="0.25">
      <c r="A48" s="13">
        <f t="shared" si="0"/>
        <v>45</v>
      </c>
      <c r="B48" s="18" t="s">
        <v>120</v>
      </c>
      <c r="C48" s="28" t="s">
        <v>61</v>
      </c>
      <c r="D48" s="28" t="s">
        <v>50</v>
      </c>
      <c r="E48" s="27" t="s">
        <v>0</v>
      </c>
      <c r="F48" s="34">
        <v>85938.12</v>
      </c>
      <c r="G48" s="8"/>
    </row>
    <row r="49" spans="1:7" ht="18" customHeight="1" x14ac:dyDescent="0.25">
      <c r="A49" s="13">
        <f t="shared" si="0"/>
        <v>46</v>
      </c>
      <c r="B49" s="18" t="s">
        <v>120</v>
      </c>
      <c r="C49" s="28" t="s">
        <v>62</v>
      </c>
      <c r="D49" s="28" t="s">
        <v>60</v>
      </c>
      <c r="E49" s="27" t="s">
        <v>2</v>
      </c>
      <c r="F49" s="34">
        <v>45768.66</v>
      </c>
      <c r="G49" s="8"/>
    </row>
    <row r="50" spans="1:7" ht="18" customHeight="1" x14ac:dyDescent="0.25">
      <c r="A50" s="13">
        <f t="shared" si="0"/>
        <v>47</v>
      </c>
      <c r="B50" s="18" t="s">
        <v>121</v>
      </c>
      <c r="C50" s="28" t="s">
        <v>65</v>
      </c>
      <c r="D50" s="28" t="s">
        <v>52</v>
      </c>
      <c r="E50" s="27" t="s">
        <v>0</v>
      </c>
      <c r="F50" s="34">
        <v>68785.33</v>
      </c>
      <c r="G50" s="8"/>
    </row>
    <row r="51" spans="1:7" ht="18" customHeight="1" x14ac:dyDescent="0.25">
      <c r="A51" s="13">
        <f t="shared" si="0"/>
        <v>48</v>
      </c>
      <c r="B51" s="18" t="s">
        <v>121</v>
      </c>
      <c r="C51" s="28" t="s">
        <v>63</v>
      </c>
      <c r="D51" s="28" t="s">
        <v>64</v>
      </c>
      <c r="E51" s="27" t="s">
        <v>2</v>
      </c>
      <c r="F51" s="34">
        <v>45768.68</v>
      </c>
      <c r="G51" s="8"/>
    </row>
    <row r="52" spans="1:7" ht="18" customHeight="1" x14ac:dyDescent="0.25">
      <c r="A52" s="13">
        <f t="shared" si="0"/>
        <v>49</v>
      </c>
      <c r="B52" s="18" t="s">
        <v>122</v>
      </c>
      <c r="C52" s="28" t="s">
        <v>68</v>
      </c>
      <c r="D52" s="28" t="s">
        <v>46</v>
      </c>
      <c r="E52" s="27" t="s">
        <v>0</v>
      </c>
      <c r="F52" s="34">
        <v>59929.96</v>
      </c>
      <c r="G52" s="8"/>
    </row>
    <row r="53" spans="1:7" ht="18" customHeight="1" x14ac:dyDescent="0.25">
      <c r="A53" s="13">
        <f t="shared" si="0"/>
        <v>50</v>
      </c>
      <c r="B53" s="18" t="s">
        <v>122</v>
      </c>
      <c r="C53" s="28" t="s">
        <v>66</v>
      </c>
      <c r="D53" s="28" t="s">
        <v>67</v>
      </c>
      <c r="E53" s="27" t="s">
        <v>2</v>
      </c>
      <c r="F53" s="34">
        <v>49095.86</v>
      </c>
      <c r="G53" s="8"/>
    </row>
    <row r="54" spans="1:7" ht="18" customHeight="1" x14ac:dyDescent="0.25">
      <c r="A54" s="13">
        <f t="shared" si="0"/>
        <v>51</v>
      </c>
      <c r="B54" s="18" t="s">
        <v>122</v>
      </c>
      <c r="C54" s="31" t="s">
        <v>80</v>
      </c>
      <c r="D54" s="26" t="s">
        <v>14</v>
      </c>
      <c r="E54" s="27" t="s">
        <v>2</v>
      </c>
      <c r="F54" s="34">
        <v>40806.44</v>
      </c>
      <c r="G54" s="8"/>
    </row>
    <row r="55" spans="1:7" ht="18" customHeight="1" x14ac:dyDescent="0.25">
      <c r="A55" s="13">
        <f t="shared" si="0"/>
        <v>52</v>
      </c>
      <c r="B55" s="18" t="s">
        <v>123</v>
      </c>
      <c r="C55" s="28" t="s">
        <v>71</v>
      </c>
      <c r="D55" s="28" t="s">
        <v>64</v>
      </c>
      <c r="E55" s="27" t="s">
        <v>0</v>
      </c>
      <c r="F55" s="34">
        <f>15341.48+46382.05</f>
        <v>61723.53</v>
      </c>
      <c r="G55" s="8"/>
    </row>
    <row r="56" spans="1:7" ht="18" customHeight="1" x14ac:dyDescent="0.25">
      <c r="A56" s="13">
        <f t="shared" si="0"/>
        <v>53</v>
      </c>
      <c r="B56" s="18" t="s">
        <v>123</v>
      </c>
      <c r="C56" s="28" t="s">
        <v>69</v>
      </c>
      <c r="D56" s="28" t="s">
        <v>70</v>
      </c>
      <c r="E56" s="27" t="s">
        <v>2</v>
      </c>
      <c r="F56" s="34">
        <f>11343.18+34744.11</f>
        <v>46087.29</v>
      </c>
      <c r="G56" s="8"/>
    </row>
    <row r="57" spans="1:7" s="4" customFormat="1" ht="18" customHeight="1" x14ac:dyDescent="0.25">
      <c r="A57" s="13">
        <f t="shared" si="0"/>
        <v>54</v>
      </c>
      <c r="B57" s="18" t="s">
        <v>124</v>
      </c>
      <c r="C57" s="28" t="s">
        <v>72</v>
      </c>
      <c r="D57" s="28" t="s">
        <v>73</v>
      </c>
      <c r="E57" s="27" t="s">
        <v>0</v>
      </c>
      <c r="F57" s="34">
        <v>58468.01</v>
      </c>
      <c r="G57" s="17"/>
    </row>
    <row r="58" spans="1:7" s="4" customFormat="1" ht="18" customHeight="1" x14ac:dyDescent="0.25">
      <c r="A58" s="13">
        <f t="shared" si="0"/>
        <v>55</v>
      </c>
      <c r="B58" s="18" t="s">
        <v>124</v>
      </c>
      <c r="C58" s="28" t="s">
        <v>127</v>
      </c>
      <c r="D58" s="28" t="s">
        <v>128</v>
      </c>
      <c r="E58" s="27" t="s">
        <v>2</v>
      </c>
      <c r="F58" s="34">
        <v>32722.95</v>
      </c>
      <c r="G58" s="17"/>
    </row>
    <row r="59" spans="1:7" ht="18" customHeight="1" x14ac:dyDescent="0.25">
      <c r="A59" s="37"/>
      <c r="B59" s="38"/>
      <c r="C59" s="38"/>
      <c r="D59" s="38"/>
      <c r="E59" s="38"/>
      <c r="F59" s="32"/>
      <c r="G59" s="8"/>
    </row>
  </sheetData>
  <sortState ref="B2:G42">
    <sortCondition ref="B2:B42"/>
    <sortCondition ref="C2:C42"/>
  </sortState>
  <mergeCells count="2">
    <mergeCell ref="A1:F1"/>
    <mergeCell ref="A59:E59"/>
  </mergeCells>
  <pageMargins left="0.7" right="0.23" top="0.2" bottom="0.17" header="0.21" footer="0.22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Klepczyńska-Pusz Aneta</dc:creator>
  <cp:lastModifiedBy>Dworczyk Michał Paweł</cp:lastModifiedBy>
  <cp:lastPrinted>2018-04-06T11:38:26Z</cp:lastPrinted>
  <dcterms:created xsi:type="dcterms:W3CDTF">2018-04-06T07:34:13Z</dcterms:created>
  <dcterms:modified xsi:type="dcterms:W3CDTF">2018-05-15T17:12:48Z</dcterms:modified>
</cp:coreProperties>
</file>